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eumaiSv\Desktop\"/>
    </mc:Choice>
  </mc:AlternateContent>
  <xr:revisionPtr revIDLastSave="0" documentId="13_ncr:1_{26448BB2-BBD5-4663-9EDC-265CDDB491FC}" xr6:coauthVersionLast="47" xr6:coauthVersionMax="47" xr10:uidLastSave="{00000000-0000-0000-0000-000000000000}"/>
  <bookViews>
    <workbookView xWindow="2265" yWindow="-15870" windowWidth="25440" windowHeight="15390" xr2:uid="{00000000-000D-0000-FFFF-FFFF00000000}"/>
  </bookViews>
  <sheets>
    <sheet name="Formular" sheetId="1" r:id="rId1"/>
  </sheets>
  <definedNames>
    <definedName name="_xlnm._FilterDatabase" localSheetId="0" hidden="1">Formular!$B$22:$L$22</definedName>
    <definedName name="_xlnm.Print_Area" localSheetId="0">Formular!$B$1:$L$71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L65" i="1" s="1"/>
  <c r="I64" i="1"/>
  <c r="L64" i="1" s="1"/>
  <c r="I63" i="1"/>
  <c r="L63" i="1" s="1"/>
  <c r="I62" i="1"/>
  <c r="L62" i="1" s="1"/>
  <c r="I61" i="1"/>
  <c r="L61" i="1" s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0" i="1"/>
  <c r="J25" i="1" l="1"/>
  <c r="G23" i="1"/>
  <c r="L54" i="1" l="1"/>
  <c r="I19" i="1"/>
  <c r="L40" i="1"/>
  <c r="L41" i="1"/>
  <c r="L42" i="1"/>
  <c r="L53" i="1"/>
  <c r="L52" i="1"/>
  <c r="L51" i="1"/>
  <c r="L50" i="1"/>
  <c r="L49" i="1"/>
  <c r="L48" i="1"/>
  <c r="L47" i="1"/>
  <c r="L46" i="1"/>
  <c r="L37" i="1"/>
  <c r="L45" i="1" l="1"/>
  <c r="L27" i="1"/>
  <c r="L39" i="1"/>
  <c r="I18" i="1"/>
  <c r="I17" i="1"/>
  <c r="I16" i="1"/>
  <c r="I15" i="1"/>
  <c r="L44" i="1" l="1"/>
  <c r="L60" i="1"/>
  <c r="L59" i="1"/>
  <c r="L58" i="1"/>
  <c r="L57" i="1"/>
  <c r="L38" i="1"/>
  <c r="L36" i="1"/>
  <c r="L35" i="1"/>
  <c r="L34" i="1"/>
  <c r="L33" i="1"/>
  <c r="L32" i="1"/>
  <c r="L31" i="1"/>
  <c r="L30" i="1"/>
  <c r="J24" i="1" l="1"/>
  <c r="L29" i="1"/>
  <c r="J23" i="1"/>
  <c r="L55" i="1"/>
  <c r="L43" i="1"/>
  <c r="L28" i="1"/>
  <c r="L23" i="1" l="1"/>
</calcChain>
</file>

<file path=xl/sharedStrings.xml><?xml version="1.0" encoding="utf-8"?>
<sst xmlns="http://schemas.openxmlformats.org/spreadsheetml/2006/main" count="73" uniqueCount="70">
  <si>
    <r>
      <t xml:space="preserve">Mail: </t>
    </r>
    <r>
      <rPr>
        <b/>
        <u/>
        <sz val="16"/>
        <rFont val="Arial"/>
        <family val="2"/>
      </rPr>
      <t>behältermanagement.wsw@hansgrohe.com</t>
    </r>
  </si>
  <si>
    <t>TT.MM.JJJJ</t>
  </si>
  <si>
    <t>Ordersheet - returnable packaging</t>
  </si>
  <si>
    <t>your contact</t>
  </si>
  <si>
    <t xml:space="preserve">Dieter Wöhrle /  Thomas Pilik </t>
  </si>
  <si>
    <t>(please enter the dates and quantities in the white cells)</t>
  </si>
  <si>
    <t>Date</t>
  </si>
  <si>
    <t>Supplier Number</t>
  </si>
  <si>
    <t>Supplier</t>
  </si>
  <si>
    <t>Contact</t>
  </si>
  <si>
    <t>(Mon. - Fri. 8 a.m. to 3 p.m. )</t>
  </si>
  <si>
    <t>Item number</t>
  </si>
  <si>
    <t xml:space="preserve">PLK/70007201 Niederhalter / 120 pcs per pallet </t>
  </si>
  <si>
    <t xml:space="preserve">Green Tote 01 without Inlay / 136 pcs per pallet </t>
  </si>
  <si>
    <t xml:space="preserve">Green Tote 02 without inlay / 68 pcs per pallet </t>
  </si>
  <si>
    <t xml:space="preserve">Green Tote 04 without inlay / 48 pcs per pallet </t>
  </si>
  <si>
    <t xml:space="preserve">Green Tote 06 without inlay / 24 pcs per pallet </t>
  </si>
  <si>
    <t xml:space="preserve">Cover plate 1200X800 / 35 pcs per pallet </t>
  </si>
  <si>
    <t>Set number</t>
  </si>
  <si>
    <t>Number of Totes</t>
  </si>
  <si>
    <t>02</t>
  </si>
  <si>
    <t>04</t>
  </si>
  <si>
    <t>06</t>
  </si>
  <si>
    <t>HG Totes</t>
  </si>
  <si>
    <t>Designation 
Green Tote/ Insert</t>
  </si>
  <si>
    <t>Number of pallets with Inserts</t>
  </si>
  <si>
    <t>Number of inserts</t>
  </si>
  <si>
    <t>Number of pallets with empty Totes</t>
  </si>
  <si>
    <t>Green Tote 02/Inset Box 001- Blue/ 3 pcs per Tote /3</t>
  </si>
  <si>
    <t>Green Tote 02/Insert16 black/ 2 pcs per Tote /2</t>
  </si>
  <si>
    <t>Green Tote 02/Insert22 black/ 2 pcs per Tote /2</t>
  </si>
  <si>
    <t>Green Tote 02/Insert30 black/ 4 pcs per Tote /4</t>
  </si>
  <si>
    <t>Green Tote 04/Insert23 black/ 2 pcs per Tote /2</t>
  </si>
  <si>
    <t>Green Tote 04/Insert83 black/ 4 pcs per Tote /4</t>
  </si>
  <si>
    <t>Green Tote 06/Insert19 black/ 6 pcs per Tote /6</t>
  </si>
  <si>
    <t>Green Tote 06/Insert20 black/ 7 pcs per Tote /7</t>
  </si>
  <si>
    <t>Green Tote 06/Insert24 black/ 3 pcs per Tote /3</t>
  </si>
  <si>
    <t>Green Tote 06/Insert28 black/ 5 pcs per Tote /5</t>
  </si>
  <si>
    <t>Green Tote 06/Insert30 black/ 4 pcs per Tote /4</t>
  </si>
  <si>
    <t>Green Tote 06/Insert32 black/ 9 pcs per Tote /9</t>
  </si>
  <si>
    <t>Green Tote 06/Insert38 black/ 4 pcs per Tote /4</t>
  </si>
  <si>
    <t>Green Tote 06/Insert289 black/ 7 pcs per Tote /7</t>
  </si>
  <si>
    <t>Green Tote 02/Insert390/1pc. /1</t>
  </si>
  <si>
    <t>Green Tote 02/Insert23 black/ 1 pc per Tote /1</t>
  </si>
  <si>
    <t>Green Tote 02/Insert24 black/ 1 pc per Tote /1</t>
  </si>
  <si>
    <t>Green Tote 02/Insert27 black/ 1 pc per Tote /1</t>
  </si>
  <si>
    <t>Green Tote 02/Insert29 black/ 1 pc per Tote /1</t>
  </si>
  <si>
    <t>Green Tote 02/Insert33 black/ 1 pc per Tote /1</t>
  </si>
  <si>
    <t>Green Tote 02/Insert83 black/ 4 pc per Tote /4</t>
  </si>
  <si>
    <t>Green Tote 02/Insert295 black/ 1 pc per Tote /1</t>
  </si>
  <si>
    <t>Green Tote 04/Insert29 black/ 1 pc per Tote /1</t>
  </si>
  <si>
    <t>Green Tote 04/Insert38 black/ 1 pc per Tote /1</t>
  </si>
  <si>
    <t>Green Tote 04/universal divider version 2/ 1pc.per Tote  /1</t>
  </si>
  <si>
    <t>Green Tote 06/Insert387 black/ 5 pcs per Tote /5</t>
  </si>
  <si>
    <t>Green Tote 06/cardboard blank for Totes / approx.70</t>
  </si>
  <si>
    <t>Inserts in Totes / Standard</t>
  </si>
  <si>
    <t>Green Tote 02/Insert70007517 AX  green/ 1pc per Tote /1</t>
  </si>
  <si>
    <t>Green Tote 02/Insert70007518 AX  green/ 1pc per Tote /1</t>
  </si>
  <si>
    <t>Green Tote 02/Insert70007546 AX  green/ 1pc per Tote /1</t>
  </si>
  <si>
    <t>Green Tote 02/Insert70007547 AX  green/ 1pc per Tote /1</t>
  </si>
  <si>
    <t>Green Tote 04/Insert70007514 AX  green/ 1pc per Tote /1</t>
  </si>
  <si>
    <t>Green Tote 04/Insert70007515 AX  green/ 1pc per Tote /1</t>
  </si>
  <si>
    <t>Green Tote 04/Insert70007516 AX  green/ 1pc per Tote /1</t>
  </si>
  <si>
    <t>Green Tote 04/Insert70007519 AX  green/ 1pc per Tote /1</t>
  </si>
  <si>
    <t>Green Tote 04/Insert70007545 AX  green/ 1pc per Tote /1</t>
  </si>
  <si>
    <t>Inserts in Totes / AXOR</t>
  </si>
  <si>
    <t>others</t>
  </si>
  <si>
    <t>Phone: +49 07836 51 -1664</t>
  </si>
  <si>
    <t>Green Tote 04/universal divider version 1/ 1pc.per Tote / 1</t>
  </si>
  <si>
    <t>Green Tote 06/ universal divider version 4/ 1pcs per Tote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</si>
</sst>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i/>
      <sz val="11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D7C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4" applyNumberFormat="0" applyAlignment="0" applyProtection="0"/>
    <xf numFmtId="0" fontId="8" fillId="27" borderId="25" applyNumberFormat="0" applyAlignment="0" applyProtection="0"/>
    <xf numFmtId="0" fontId="9" fillId="28" borderId="25" applyNumberFormat="0" applyAlignment="0" applyProtection="0"/>
    <xf numFmtId="0" fontId="10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5" fillId="31" borderId="27" applyNumberFormat="0" applyFont="0" applyAlignment="0" applyProtection="0"/>
    <xf numFmtId="0" fontId="14" fillId="32" borderId="0" applyNumberFormat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21" fillId="33" borderId="32" applyNumberFormat="0" applyAlignment="0" applyProtection="0"/>
  </cellStyleXfs>
  <cellXfs count="151">
    <xf numFmtId="0" fontId="0" fillId="0" borderId="0" xfId="0"/>
    <xf numFmtId="0" fontId="0" fillId="2" borderId="0" xfId="0" applyFill="1" applyProtection="1"/>
    <xf numFmtId="0" fontId="3" fillId="2" borderId="0" xfId="0" applyFont="1" applyFill="1" applyAlignment="1" applyProtection="1">
      <alignment vertical="center"/>
    </xf>
    <xf numFmtId="0" fontId="0" fillId="34" borderId="0" xfId="0" applyFill="1" applyBorder="1" applyProtection="1"/>
    <xf numFmtId="0" fontId="3" fillId="34" borderId="0" xfId="0" applyFont="1" applyFill="1" applyBorder="1" applyAlignment="1" applyProtection="1">
      <alignment horizontal="center"/>
    </xf>
    <xf numFmtId="0" fontId="3" fillId="34" borderId="0" xfId="0" applyFont="1" applyFill="1" applyBorder="1" applyProtection="1"/>
    <xf numFmtId="0" fontId="0" fillId="2" borderId="0" xfId="0" applyFill="1" applyAlignment="1" applyProtection="1">
      <alignment horizontal="center" wrapText="1"/>
    </xf>
    <xf numFmtId="0" fontId="25" fillId="2" borderId="0" xfId="0" applyFont="1" applyFill="1" applyProtection="1"/>
    <xf numFmtId="0" fontId="3" fillId="2" borderId="0" xfId="0" applyFont="1" applyFill="1" applyProtection="1"/>
    <xf numFmtId="1" fontId="2" fillId="34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34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15" xfId="0" applyFont="1" applyFill="1" applyBorder="1" applyAlignment="1" applyProtection="1">
      <alignment horizontal="left" vertical="center" indent="1"/>
    </xf>
    <xf numFmtId="1" fontId="2" fillId="34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vertical="center"/>
    </xf>
    <xf numFmtId="0" fontId="25" fillId="35" borderId="3" xfId="0" applyFont="1" applyFill="1" applyBorder="1" applyAlignment="1" applyProtection="1">
      <alignment horizontal="center" vertical="center"/>
    </xf>
    <xf numFmtId="0" fontId="25" fillId="35" borderId="15" xfId="0" applyFont="1" applyFill="1" applyBorder="1" applyAlignment="1" applyProtection="1">
      <alignment horizontal="center" vertical="center"/>
    </xf>
    <xf numFmtId="0" fontId="25" fillId="35" borderId="15" xfId="0" applyFont="1" applyFill="1" applyBorder="1" applyAlignment="1" applyProtection="1">
      <alignment horizontal="center" vertical="center" wrapText="1"/>
    </xf>
    <xf numFmtId="1" fontId="2" fillId="34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8" xfId="0" applyFont="1" applyFill="1" applyBorder="1" applyAlignment="1" applyProtection="1">
      <alignment horizontal="left" vertical="center" indent="1"/>
    </xf>
    <xf numFmtId="0" fontId="25" fillId="35" borderId="42" xfId="0" applyFont="1" applyFill="1" applyBorder="1" applyAlignment="1" applyProtection="1">
      <alignment horizontal="center" vertical="center"/>
    </xf>
    <xf numFmtId="0" fontId="26" fillId="35" borderId="42" xfId="34" applyFont="1" applyFill="1" applyBorder="1" applyAlignment="1" applyProtection="1">
      <alignment horizontal="left" vertical="center" indent="1"/>
    </xf>
    <xf numFmtId="1" fontId="2" fillId="34" borderId="43" xfId="0" applyNumberFormat="1" applyFont="1" applyFill="1" applyBorder="1" applyAlignment="1" applyProtection="1">
      <alignment horizontal="center" vertical="center" wrapText="1"/>
      <protection locked="0"/>
    </xf>
    <xf numFmtId="0" fontId="25" fillId="35" borderId="42" xfId="0" applyFont="1" applyFill="1" applyBorder="1" applyAlignment="1" applyProtection="1">
      <alignment horizontal="center" vertical="center" wrapText="1"/>
    </xf>
    <xf numFmtId="0" fontId="25" fillId="35" borderId="11" xfId="0" applyFont="1" applyFill="1" applyBorder="1" applyAlignment="1" applyProtection="1">
      <alignment horizontal="center" vertical="center"/>
    </xf>
    <xf numFmtId="0" fontId="25" fillId="35" borderId="19" xfId="0" applyFont="1" applyFill="1" applyBorder="1" applyAlignment="1" applyProtection="1">
      <alignment horizontal="center" vertical="center"/>
    </xf>
    <xf numFmtId="0" fontId="25" fillId="35" borderId="19" xfId="0" applyFont="1" applyFill="1" applyBorder="1" applyAlignment="1" applyProtection="1">
      <alignment horizontal="left" vertical="center" indent="1"/>
    </xf>
    <xf numFmtId="0" fontId="25" fillId="35" borderId="19" xfId="0" applyFont="1" applyFill="1" applyBorder="1" applyAlignment="1" applyProtection="1">
      <alignment horizontal="center" vertical="center" wrapText="1"/>
    </xf>
    <xf numFmtId="0" fontId="25" fillId="35" borderId="42" xfId="0" applyFont="1" applyFill="1" applyBorder="1" applyAlignment="1" applyProtection="1">
      <alignment horizontal="left" vertical="center" indent="1"/>
    </xf>
    <xf numFmtId="0" fontId="25" fillId="35" borderId="0" xfId="0" applyFont="1" applyFill="1" applyBorder="1" applyAlignment="1" applyProtection="1">
      <alignment horizontal="center" vertical="center"/>
    </xf>
    <xf numFmtId="0" fontId="26" fillId="35" borderId="15" xfId="34" applyFont="1" applyFill="1" applyBorder="1" applyAlignment="1" applyProtection="1">
      <alignment horizontal="left" vertical="center" indent="1"/>
    </xf>
    <xf numFmtId="0" fontId="25" fillId="34" borderId="0" xfId="0" applyFont="1" applyFill="1" applyBorder="1" applyProtection="1"/>
    <xf numFmtId="0" fontId="25" fillId="2" borderId="0" xfId="0" applyFont="1" applyFill="1" applyBorder="1" applyAlignment="1" applyProtection="1">
      <alignment vertical="center"/>
    </xf>
    <xf numFmtId="0" fontId="25" fillId="34" borderId="0" xfId="0" applyFont="1" applyFill="1" applyAlignment="1" applyProtection="1">
      <alignment vertical="center"/>
    </xf>
    <xf numFmtId="1" fontId="2" fillId="34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34" borderId="37" xfId="0" applyFont="1" applyFill="1" applyBorder="1" applyAlignment="1" applyProtection="1">
      <alignment horizontal="center" vertical="center"/>
      <protection locked="0"/>
    </xf>
    <xf numFmtId="0" fontId="25" fillId="34" borderId="15" xfId="0" applyFont="1" applyFill="1" applyBorder="1" applyAlignment="1" applyProtection="1">
      <alignment horizontal="center" vertical="center"/>
      <protection locked="0"/>
    </xf>
    <xf numFmtId="0" fontId="25" fillId="34" borderId="38" xfId="0" applyFont="1" applyFill="1" applyBorder="1" applyAlignment="1" applyProtection="1">
      <alignment horizontal="left" vertical="center" indent="1"/>
      <protection locked="0"/>
    </xf>
    <xf numFmtId="0" fontId="25" fillId="34" borderId="17" xfId="0" applyFont="1" applyFill="1" applyBorder="1" applyAlignment="1" applyProtection="1">
      <alignment horizontal="center" vertical="center" wrapText="1"/>
      <protection locked="0"/>
    </xf>
    <xf numFmtId="0" fontId="25" fillId="34" borderId="39" xfId="0" applyFont="1" applyFill="1" applyBorder="1" applyAlignment="1" applyProtection="1">
      <alignment horizontal="center" vertical="center"/>
      <protection locked="0"/>
    </xf>
    <xf numFmtId="0" fontId="25" fillId="34" borderId="40" xfId="0" applyFont="1" applyFill="1" applyBorder="1" applyAlignment="1" applyProtection="1">
      <alignment horizontal="center" vertical="center"/>
      <protection locked="0"/>
    </xf>
    <xf numFmtId="0" fontId="25" fillId="34" borderId="41" xfId="0" applyFont="1" applyFill="1" applyBorder="1" applyAlignment="1" applyProtection="1">
      <alignment horizontal="left" vertical="center" indent="1"/>
      <protection locked="0"/>
    </xf>
    <xf numFmtId="0" fontId="25" fillId="34" borderId="0" xfId="0" applyFont="1" applyFill="1" applyBorder="1" applyAlignment="1" applyProtection="1">
      <alignment vertical="center"/>
    </xf>
    <xf numFmtId="0" fontId="25" fillId="34" borderId="18" xfId="0" applyFont="1" applyFill="1" applyBorder="1" applyAlignment="1" applyProtection="1">
      <alignment horizontal="center" vertical="center" wrapText="1"/>
      <protection locked="0"/>
    </xf>
    <xf numFmtId="0" fontId="25" fillId="34" borderId="0" xfId="0" applyFont="1" applyFill="1" applyAlignment="1" applyProtection="1">
      <alignment horizontal="center" wrapText="1"/>
    </xf>
    <xf numFmtId="14" fontId="2" fillId="34" borderId="0" xfId="0" applyNumberFormat="1" applyFont="1" applyFill="1" applyBorder="1" applyAlignment="1" applyProtection="1">
      <alignment horizontal="center" vertical="center" wrapText="1"/>
    </xf>
    <xf numFmtId="0" fontId="2" fillId="34" borderId="0" xfId="0" applyFont="1" applyFill="1" applyBorder="1" applyAlignment="1" applyProtection="1">
      <alignment horizontal="left" vertical="center" indent="1"/>
    </xf>
    <xf numFmtId="0" fontId="2" fillId="34" borderId="0" xfId="0" applyFont="1" applyFill="1" applyBorder="1" applyAlignment="1" applyProtection="1">
      <alignment horizontal="center" vertical="center" wrapText="1"/>
    </xf>
    <xf numFmtId="0" fontId="25" fillId="34" borderId="0" xfId="0" applyFont="1" applyFill="1" applyProtection="1"/>
    <xf numFmtId="0" fontId="0" fillId="0" borderId="0" xfId="0" applyProtection="1"/>
    <xf numFmtId="0" fontId="25" fillId="34" borderId="47" xfId="0" applyFont="1" applyFill="1" applyBorder="1" applyAlignment="1" applyProtection="1">
      <alignment horizontal="center" vertical="center"/>
      <protection locked="0"/>
    </xf>
    <xf numFmtId="0" fontId="25" fillId="34" borderId="19" xfId="0" applyFont="1" applyFill="1" applyBorder="1" applyAlignment="1" applyProtection="1">
      <alignment horizontal="center" vertical="center"/>
      <protection locked="0"/>
    </xf>
    <xf numFmtId="0" fontId="25" fillId="34" borderId="45" xfId="0" applyFont="1" applyFill="1" applyBorder="1" applyAlignment="1" applyProtection="1">
      <alignment horizontal="left" vertical="center" indent="1"/>
      <protection locked="0"/>
    </xf>
    <xf numFmtId="0" fontId="25" fillId="34" borderId="23" xfId="0" applyFont="1" applyFill="1" applyBorder="1" applyAlignment="1" applyProtection="1">
      <alignment horizontal="center" vertical="center" wrapText="1"/>
      <protection locked="0"/>
    </xf>
    <xf numFmtId="0" fontId="25" fillId="34" borderId="37" xfId="0" applyFont="1" applyFill="1" applyBorder="1" applyAlignment="1" applyProtection="1">
      <alignment horizontal="center" vertical="center"/>
      <protection locked="0"/>
    </xf>
    <xf numFmtId="0" fontId="23" fillId="34" borderId="0" xfId="0" applyFont="1" applyFill="1" applyBorder="1" applyAlignment="1" applyProtection="1">
      <alignment horizontal="center" vertical="center" wrapText="1"/>
    </xf>
    <xf numFmtId="0" fontId="25" fillId="35" borderId="8" xfId="0" applyFont="1" applyFill="1" applyBorder="1" applyAlignment="1" applyProtection="1">
      <alignment horizontal="center" vertical="center"/>
    </xf>
    <xf numFmtId="0" fontId="25" fillId="35" borderId="21" xfId="0" applyFont="1" applyFill="1" applyBorder="1" applyAlignment="1" applyProtection="1">
      <alignment horizontal="center" vertical="center"/>
    </xf>
    <xf numFmtId="0" fontId="25" fillId="35" borderId="21" xfId="0" applyFont="1" applyFill="1" applyBorder="1" applyAlignment="1" applyProtection="1">
      <alignment horizontal="left" vertical="center" indent="1"/>
    </xf>
    <xf numFmtId="1" fontId="2" fillId="34" borderId="35" xfId="0" applyNumberFormat="1" applyFont="1" applyFill="1" applyBorder="1" applyAlignment="1" applyProtection="1">
      <alignment horizontal="center" vertical="center" wrapText="1"/>
      <protection locked="0"/>
    </xf>
    <xf numFmtId="0" fontId="25" fillId="34" borderId="55" xfId="0" applyFont="1" applyFill="1" applyBorder="1" applyAlignment="1" applyProtection="1">
      <alignment horizontal="center" vertical="center"/>
      <protection locked="0"/>
    </xf>
    <xf numFmtId="0" fontId="25" fillId="34" borderId="56" xfId="0" applyFont="1" applyFill="1" applyBorder="1" applyAlignment="1" applyProtection="1">
      <alignment horizontal="center" vertical="center"/>
      <protection locked="0"/>
    </xf>
    <xf numFmtId="0" fontId="25" fillId="34" borderId="44" xfId="0" applyFont="1" applyFill="1" applyBorder="1" applyAlignment="1" applyProtection="1">
      <alignment horizontal="left" vertical="center" indent="1"/>
      <protection locked="0"/>
    </xf>
    <xf numFmtId="0" fontId="25" fillId="2" borderId="36" xfId="0" applyFont="1" applyFill="1" applyBorder="1" applyAlignment="1" applyProtection="1">
      <alignment vertical="center"/>
    </xf>
    <xf numFmtId="0" fontId="25" fillId="34" borderId="36" xfId="0" applyFont="1" applyFill="1" applyBorder="1" applyAlignment="1" applyProtection="1">
      <alignment horizontal="left" vertical="center" indent="1"/>
      <protection locked="0"/>
    </xf>
    <xf numFmtId="0" fontId="25" fillId="35" borderId="54" xfId="0" applyFont="1" applyFill="1" applyBorder="1" applyAlignment="1" applyProtection="1">
      <alignment horizontal="center" vertical="center"/>
    </xf>
    <xf numFmtId="0" fontId="2" fillId="37" borderId="15" xfId="0" applyFont="1" applyFill="1" applyBorder="1" applyAlignment="1" applyProtection="1">
      <alignment vertical="center" wrapText="1"/>
    </xf>
    <xf numFmtId="0" fontId="2" fillId="37" borderId="15" xfId="0" applyFont="1" applyFill="1" applyBorder="1" applyAlignment="1" applyProtection="1">
      <alignment horizontal="center" vertical="center" wrapText="1"/>
    </xf>
    <xf numFmtId="1" fontId="2" fillId="37" borderId="15" xfId="0" applyNumberFormat="1" applyFont="1" applyFill="1" applyBorder="1" applyAlignment="1" applyProtection="1">
      <alignment horizontal="center" vertical="center" wrapText="1"/>
    </xf>
    <xf numFmtId="0" fontId="25" fillId="35" borderId="3" xfId="0" applyFont="1" applyFill="1" applyBorder="1" applyAlignment="1" applyProtection="1">
      <alignment horizontal="center" vertical="center"/>
    </xf>
    <xf numFmtId="0" fontId="25" fillId="35" borderId="3" xfId="0" applyFont="1" applyFill="1" applyBorder="1" applyAlignment="1" applyProtection="1">
      <alignment horizontal="center" vertical="center"/>
    </xf>
    <xf numFmtId="0" fontId="2" fillId="37" borderId="20" xfId="0" applyFont="1" applyFill="1" applyBorder="1" applyAlignment="1" applyProtection="1">
      <alignment horizontal="center" vertical="center" wrapText="1"/>
    </xf>
    <xf numFmtId="0" fontId="2" fillId="35" borderId="20" xfId="0" applyFont="1" applyFill="1" applyBorder="1" applyAlignment="1" applyProtection="1">
      <alignment horizontal="center" vertical="center" wrapText="1"/>
    </xf>
    <xf numFmtId="49" fontId="2" fillId="37" borderId="15" xfId="0" applyNumberFormat="1" applyFont="1" applyFill="1" applyBorder="1" applyAlignment="1" applyProtection="1">
      <alignment horizontal="center" vertical="center" wrapText="1"/>
    </xf>
    <xf numFmtId="0" fontId="31" fillId="37" borderId="15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4" fillId="34" borderId="2" xfId="0" applyFont="1" applyFill="1" applyBorder="1" applyAlignment="1" applyProtection="1">
      <alignment horizontal="center" vertical="center" wrapText="1"/>
    </xf>
    <xf numFmtId="0" fontId="4" fillId="34" borderId="1" xfId="0" applyFont="1" applyFill="1" applyBorder="1" applyAlignment="1" applyProtection="1">
      <alignment horizontal="center" vertical="center" wrapText="1"/>
    </xf>
    <xf numFmtId="0" fontId="4" fillId="34" borderId="3" xfId="0" applyFont="1" applyFill="1" applyBorder="1" applyAlignment="1" applyProtection="1">
      <alignment horizontal="center" vertical="center" wrapText="1"/>
    </xf>
    <xf numFmtId="0" fontId="25" fillId="35" borderId="2" xfId="0" applyFont="1" applyFill="1" applyBorder="1" applyAlignment="1" applyProtection="1">
      <alignment horizontal="center" vertical="center"/>
    </xf>
    <xf numFmtId="0" fontId="25" fillId="35" borderId="3" xfId="0" applyFont="1" applyFill="1" applyBorder="1" applyAlignment="1" applyProtection="1">
      <alignment horizontal="center" vertical="center"/>
    </xf>
    <xf numFmtId="0" fontId="2" fillId="37" borderId="2" xfId="0" applyFont="1" applyFill="1" applyBorder="1" applyAlignment="1" applyProtection="1">
      <alignment horizontal="center" vertical="center" wrapText="1"/>
    </xf>
    <xf numFmtId="0" fontId="2" fillId="37" borderId="3" xfId="0" applyFont="1" applyFill="1" applyBorder="1" applyAlignment="1" applyProtection="1">
      <alignment horizontal="center" vertical="center" wrapText="1"/>
    </xf>
    <xf numFmtId="0" fontId="23" fillId="34" borderId="0" xfId="0" applyFont="1" applyFill="1" applyBorder="1" applyAlignment="1" applyProtection="1">
      <alignment horizontal="center" vertical="center" wrapText="1"/>
    </xf>
    <xf numFmtId="0" fontId="22" fillId="35" borderId="59" xfId="0" applyFont="1" applyFill="1" applyBorder="1" applyAlignment="1" applyProtection="1">
      <alignment horizontal="center" vertical="center" wrapText="1"/>
    </xf>
    <xf numFmtId="0" fontId="22" fillId="35" borderId="60" xfId="0" applyFont="1" applyFill="1" applyBorder="1" applyAlignment="1" applyProtection="1">
      <alignment horizontal="center" vertical="center" wrapText="1"/>
    </xf>
    <xf numFmtId="0" fontId="22" fillId="35" borderId="61" xfId="0" applyFont="1" applyFill="1" applyBorder="1" applyAlignment="1" applyProtection="1">
      <alignment horizontal="center" vertical="center" wrapText="1"/>
    </xf>
    <xf numFmtId="0" fontId="2" fillId="34" borderId="62" xfId="0" applyFont="1" applyFill="1" applyBorder="1" applyAlignment="1" applyProtection="1">
      <alignment horizontal="center" vertical="center" wrapText="1"/>
      <protection locked="0"/>
    </xf>
    <xf numFmtId="0" fontId="2" fillId="34" borderId="58" xfId="0" applyFont="1" applyFill="1" applyBorder="1" applyAlignment="1" applyProtection="1">
      <alignment horizontal="center" vertical="center" wrapText="1"/>
      <protection locked="0"/>
    </xf>
    <xf numFmtId="0" fontId="2" fillId="34" borderId="63" xfId="0" applyFont="1" applyFill="1" applyBorder="1" applyAlignment="1" applyProtection="1">
      <alignment horizontal="center" vertical="center" wrapText="1"/>
      <protection locked="0"/>
    </xf>
    <xf numFmtId="0" fontId="2" fillId="34" borderId="64" xfId="0" applyFont="1" applyFill="1" applyBorder="1" applyAlignment="1" applyProtection="1">
      <alignment horizontal="center" vertical="center" wrapText="1"/>
      <protection locked="0"/>
    </xf>
    <xf numFmtId="0" fontId="2" fillId="34" borderId="34" xfId="0" applyFont="1" applyFill="1" applyBorder="1" applyAlignment="1" applyProtection="1">
      <alignment horizontal="center" vertical="center" wrapText="1"/>
      <protection locked="0"/>
    </xf>
    <xf numFmtId="0" fontId="2" fillId="34" borderId="65" xfId="0" applyFont="1" applyFill="1" applyBorder="1" applyAlignment="1" applyProtection="1">
      <alignment horizontal="center" vertical="center" wrapText="1"/>
      <protection locked="0"/>
    </xf>
    <xf numFmtId="0" fontId="2" fillId="34" borderId="66" xfId="0" applyFont="1" applyFill="1" applyBorder="1" applyAlignment="1" applyProtection="1">
      <alignment horizontal="center" vertical="center" wrapText="1"/>
      <protection locked="0"/>
    </xf>
    <xf numFmtId="0" fontId="2" fillId="34" borderId="67" xfId="0" applyFont="1" applyFill="1" applyBorder="1" applyAlignment="1" applyProtection="1">
      <alignment horizontal="center" vertical="center" wrapText="1"/>
      <protection locked="0"/>
    </xf>
    <xf numFmtId="14" fontId="22" fillId="34" borderId="57" xfId="0" applyNumberFormat="1" applyFont="1" applyFill="1" applyBorder="1" applyAlignment="1" applyProtection="1">
      <alignment horizontal="center" vertical="center" wrapText="1"/>
      <protection locked="0"/>
    </xf>
    <xf numFmtId="14" fontId="22" fillId="34" borderId="58" xfId="0" applyNumberFormat="1" applyFont="1" applyFill="1" applyBorder="1" applyAlignment="1" applyProtection="1">
      <alignment horizontal="center" vertical="center" wrapText="1"/>
      <protection locked="0"/>
    </xf>
    <xf numFmtId="14" fontId="22" fillId="34" borderId="33" xfId="0" applyNumberFormat="1" applyFont="1" applyFill="1" applyBorder="1" applyAlignment="1" applyProtection="1">
      <alignment horizontal="center" vertical="center" wrapText="1"/>
      <protection locked="0"/>
    </xf>
    <xf numFmtId="14" fontId="22" fillId="34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4" borderId="56" xfId="0" applyFont="1" applyFill="1" applyBorder="1" applyAlignment="1" applyProtection="1">
      <alignment horizontal="center" vertical="center" wrapText="1"/>
      <protection locked="0"/>
    </xf>
    <xf numFmtId="0" fontId="2" fillId="34" borderId="46" xfId="0" applyFont="1" applyFill="1" applyBorder="1" applyAlignment="1" applyProtection="1">
      <alignment horizontal="center" vertical="center" wrapText="1"/>
      <protection locked="0"/>
    </xf>
    <xf numFmtId="0" fontId="2" fillId="35" borderId="2" xfId="0" applyFont="1" applyFill="1" applyBorder="1" applyAlignment="1" applyProtection="1">
      <alignment horizontal="center" vertical="center" wrapText="1"/>
    </xf>
    <xf numFmtId="0" fontId="2" fillId="35" borderId="3" xfId="0" applyFont="1" applyFill="1" applyBorder="1" applyAlignment="1" applyProtection="1">
      <alignment horizontal="center" vertical="center" wrapText="1"/>
    </xf>
    <xf numFmtId="1" fontId="2" fillId="37" borderId="20" xfId="0" applyNumberFormat="1" applyFont="1" applyFill="1" applyBorder="1" applyAlignment="1" applyProtection="1">
      <alignment horizontal="center" vertical="center" wrapText="1"/>
    </xf>
    <xf numFmtId="1" fontId="2" fillId="37" borderId="21" xfId="0" applyNumberFormat="1" applyFont="1" applyFill="1" applyBorder="1" applyAlignment="1" applyProtection="1">
      <alignment horizontal="center" vertical="center" wrapText="1"/>
    </xf>
    <xf numFmtId="1" fontId="2" fillId="37" borderId="19" xfId="0" applyNumberFormat="1" applyFont="1" applyFill="1" applyBorder="1" applyAlignment="1" applyProtection="1">
      <alignment horizontal="center" vertical="center" wrapText="1"/>
    </xf>
    <xf numFmtId="0" fontId="2" fillId="36" borderId="20" xfId="0" applyFont="1" applyFill="1" applyBorder="1" applyAlignment="1" applyProtection="1">
      <alignment horizontal="center" vertical="center" textRotation="90"/>
    </xf>
    <xf numFmtId="0" fontId="2" fillId="36" borderId="7" xfId="0" applyFont="1" applyFill="1" applyBorder="1" applyAlignment="1" applyProtection="1">
      <alignment horizontal="center" vertical="center" textRotation="90"/>
    </xf>
    <xf numFmtId="0" fontId="2" fillId="36" borderId="9" xfId="0" applyFont="1" applyFill="1" applyBorder="1" applyAlignment="1" applyProtection="1">
      <alignment horizontal="center" vertical="center" textRotation="90"/>
    </xf>
    <xf numFmtId="0" fontId="2" fillId="36" borderId="21" xfId="0" applyFont="1" applyFill="1" applyBorder="1" applyAlignment="1" applyProtection="1">
      <alignment horizontal="center" vertical="center" textRotation="90"/>
    </xf>
    <xf numFmtId="0" fontId="2" fillId="36" borderId="19" xfId="0" applyFont="1" applyFill="1" applyBorder="1" applyAlignment="1" applyProtection="1">
      <alignment horizontal="center" vertical="center" textRotation="90"/>
    </xf>
    <xf numFmtId="1" fontId="24" fillId="37" borderId="20" xfId="0" applyNumberFormat="1" applyFont="1" applyFill="1" applyBorder="1" applyAlignment="1" applyProtection="1">
      <alignment horizontal="center" vertical="center" wrapText="1"/>
    </xf>
    <xf numFmtId="1" fontId="24" fillId="37" borderId="21" xfId="0" applyNumberFormat="1" applyFont="1" applyFill="1" applyBorder="1" applyAlignment="1" applyProtection="1">
      <alignment horizontal="center" vertical="center" wrapText="1"/>
    </xf>
    <xf numFmtId="1" fontId="24" fillId="37" borderId="19" xfId="0" applyNumberFormat="1" applyFont="1" applyFill="1" applyBorder="1" applyAlignment="1" applyProtection="1">
      <alignment horizontal="center" vertical="center" wrapText="1"/>
    </xf>
    <xf numFmtId="0" fontId="2" fillId="37" borderId="20" xfId="0" applyFont="1" applyFill="1" applyBorder="1" applyAlignment="1" applyProtection="1">
      <alignment horizontal="center" vertical="center" wrapText="1"/>
    </xf>
    <xf numFmtId="0" fontId="2" fillId="37" borderId="21" xfId="0" applyFont="1" applyFill="1" applyBorder="1" applyAlignment="1" applyProtection="1">
      <alignment horizontal="center" vertical="center" wrapText="1"/>
    </xf>
    <xf numFmtId="0" fontId="2" fillId="37" borderId="19" xfId="0" applyFont="1" applyFill="1" applyBorder="1" applyAlignment="1" applyProtection="1">
      <alignment horizontal="center" vertical="center" wrapText="1"/>
    </xf>
    <xf numFmtId="0" fontId="2" fillId="37" borderId="4" xfId="0" applyFont="1" applyFill="1" applyBorder="1" applyAlignment="1" applyProtection="1">
      <alignment horizontal="center" vertical="center" wrapText="1"/>
    </xf>
    <xf numFmtId="0" fontId="2" fillId="37" borderId="6" xfId="0" applyFont="1" applyFill="1" applyBorder="1" applyAlignment="1" applyProtection="1">
      <alignment horizontal="center" vertical="center" wrapText="1"/>
    </xf>
    <xf numFmtId="0" fontId="2" fillId="37" borderId="7" xfId="0" applyFont="1" applyFill="1" applyBorder="1" applyAlignment="1" applyProtection="1">
      <alignment horizontal="center" vertical="center" wrapText="1"/>
    </xf>
    <xf numFmtId="0" fontId="2" fillId="37" borderId="8" xfId="0" applyFont="1" applyFill="1" applyBorder="1" applyAlignment="1" applyProtection="1">
      <alignment horizontal="center" vertical="center" wrapText="1"/>
    </xf>
    <xf numFmtId="0" fontId="2" fillId="37" borderId="9" xfId="0" applyFont="1" applyFill="1" applyBorder="1" applyAlignment="1" applyProtection="1">
      <alignment horizontal="center" vertical="center" wrapText="1"/>
    </xf>
    <xf numFmtId="0" fontId="2" fillId="37" borderId="11" xfId="0" applyFont="1" applyFill="1" applyBorder="1" applyAlignment="1" applyProtection="1">
      <alignment horizontal="center" vertical="center" wrapText="1"/>
    </xf>
    <xf numFmtId="0" fontId="27" fillId="36" borderId="20" xfId="0" applyFont="1" applyFill="1" applyBorder="1" applyAlignment="1" applyProtection="1">
      <alignment horizontal="center" vertical="center" textRotation="90" wrapText="1"/>
    </xf>
    <xf numFmtId="0" fontId="27" fillId="36" borderId="21" xfId="0" applyFont="1" applyFill="1" applyBorder="1" applyAlignment="1" applyProtection="1">
      <alignment horizontal="center" vertical="center" textRotation="90" wrapText="1"/>
    </xf>
    <xf numFmtId="0" fontId="27" fillId="36" borderId="19" xfId="0" applyFont="1" applyFill="1" applyBorder="1" applyAlignment="1" applyProtection="1">
      <alignment horizontal="center" vertical="center" textRotation="90" wrapText="1"/>
    </xf>
    <xf numFmtId="0" fontId="25" fillId="35" borderId="2" xfId="0" applyFont="1" applyFill="1" applyBorder="1" applyAlignment="1" applyProtection="1">
      <alignment horizontal="center" vertical="center" wrapText="1"/>
    </xf>
    <xf numFmtId="0" fontId="25" fillId="35" borderId="3" xfId="0" applyFont="1" applyFill="1" applyBorder="1" applyAlignment="1" applyProtection="1">
      <alignment horizontal="center" vertical="center" wrapText="1"/>
    </xf>
    <xf numFmtId="0" fontId="25" fillId="35" borderId="53" xfId="0" applyFont="1" applyFill="1" applyBorder="1" applyAlignment="1" applyProtection="1">
      <alignment horizontal="center" vertical="center" wrapText="1"/>
    </xf>
    <xf numFmtId="0" fontId="25" fillId="35" borderId="54" xfId="0" applyFont="1" applyFill="1" applyBorder="1" applyAlignment="1" applyProtection="1">
      <alignment horizontal="center" vertical="center" wrapText="1"/>
    </xf>
    <xf numFmtId="0" fontId="25" fillId="35" borderId="51" xfId="0" applyFont="1" applyFill="1" applyBorder="1" applyAlignment="1" applyProtection="1">
      <alignment horizontal="center" vertical="center" wrapText="1"/>
    </xf>
    <xf numFmtId="0" fontId="25" fillId="35" borderId="52" xfId="0" applyFont="1" applyFill="1" applyBorder="1" applyAlignment="1" applyProtection="1">
      <alignment horizontal="center" vertical="center" wrapText="1"/>
    </xf>
    <xf numFmtId="0" fontId="25" fillId="34" borderId="13" xfId="0" applyFont="1" applyFill="1" applyBorder="1" applyAlignment="1" applyProtection="1">
      <alignment horizontal="center" vertical="center"/>
      <protection locked="0"/>
    </xf>
    <xf numFmtId="0" fontId="25" fillId="34" borderId="14" xfId="0" applyFont="1" applyFill="1" applyBorder="1" applyAlignment="1" applyProtection="1">
      <alignment horizontal="center" vertical="center"/>
      <protection locked="0"/>
    </xf>
    <xf numFmtId="0" fontId="25" fillId="34" borderId="48" xfId="0" applyFont="1" applyFill="1" applyBorder="1" applyAlignment="1" applyProtection="1">
      <alignment horizontal="center" vertical="center"/>
      <protection locked="0"/>
    </xf>
    <xf numFmtId="0" fontId="25" fillId="34" borderId="49" xfId="0" applyFont="1" applyFill="1" applyBorder="1" applyAlignment="1" applyProtection="1">
      <alignment horizontal="center" vertical="center"/>
      <protection locked="0"/>
    </xf>
    <xf numFmtId="1" fontId="2" fillId="34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29" fillId="36" borderId="9" xfId="0" applyFont="1" applyFill="1" applyBorder="1" applyAlignment="1" applyProtection="1">
      <alignment horizontal="center" vertical="center" wrapText="1"/>
    </xf>
    <xf numFmtId="0" fontId="30" fillId="36" borderId="10" xfId="0" applyFont="1" applyFill="1" applyBorder="1" applyAlignment="1" applyProtection="1">
      <alignment horizontal="center" vertical="center" wrapText="1"/>
    </xf>
    <xf numFmtId="0" fontId="30" fillId="36" borderId="11" xfId="0" applyFont="1" applyFill="1" applyBorder="1" applyAlignment="1" applyProtection="1">
      <alignment horizontal="center" vertical="center" wrapText="1"/>
    </xf>
    <xf numFmtId="0" fontId="25" fillId="34" borderId="12" xfId="0" applyFont="1" applyFill="1" applyBorder="1" applyAlignment="1" applyProtection="1">
      <alignment horizontal="center" vertical="center"/>
      <protection locked="0"/>
    </xf>
    <xf numFmtId="0" fontId="25" fillId="34" borderId="50" xfId="0" applyFont="1" applyFill="1" applyBorder="1" applyAlignment="1" applyProtection="1">
      <alignment horizontal="center" vertical="center"/>
      <protection locked="0"/>
    </xf>
    <xf numFmtId="0" fontId="22" fillId="36" borderId="4" xfId="0" applyFont="1" applyFill="1" applyBorder="1" applyAlignment="1" applyProtection="1">
      <alignment horizontal="center" vertical="center" wrapText="1"/>
    </xf>
    <xf numFmtId="0" fontId="22" fillId="36" borderId="5" xfId="0" applyFont="1" applyFill="1" applyBorder="1" applyAlignment="1" applyProtection="1">
      <alignment horizontal="center" vertical="center" wrapText="1"/>
    </xf>
    <xf numFmtId="0" fontId="22" fillId="36" borderId="6" xfId="0" applyFont="1" applyFill="1" applyBorder="1" applyAlignment="1" applyProtection="1">
      <alignment horizontal="center" vertical="center" wrapText="1"/>
    </xf>
    <xf numFmtId="0" fontId="22" fillId="36" borderId="7" xfId="0" applyFont="1" applyFill="1" applyBorder="1" applyAlignment="1" applyProtection="1">
      <alignment horizontal="center" vertical="center" wrapText="1"/>
    </xf>
    <xf numFmtId="0" fontId="22" fillId="36" borderId="0" xfId="0" applyFont="1" applyFill="1" applyBorder="1" applyAlignment="1" applyProtection="1">
      <alignment horizontal="center" vertical="center" wrapText="1"/>
    </xf>
    <xf numFmtId="0" fontId="22" fillId="36" borderId="8" xfId="0" applyFont="1" applyFill="1" applyBorder="1" applyAlignment="1" applyProtection="1">
      <alignment horizontal="center" vertical="center" wrapText="1"/>
    </xf>
    <xf numFmtId="0" fontId="22" fillId="36" borderId="9" xfId="0" applyFont="1" applyFill="1" applyBorder="1" applyAlignment="1" applyProtection="1">
      <alignment horizontal="center" vertical="center" wrapText="1"/>
    </xf>
    <xf numFmtId="0" fontId="22" fillId="36" borderId="10" xfId="0" applyFont="1" applyFill="1" applyBorder="1" applyAlignment="1" applyProtection="1">
      <alignment horizontal="center" vertical="center" wrapText="1"/>
    </xf>
    <xf numFmtId="0" fontId="22" fillId="36" borderId="11" xfId="0" applyFont="1" applyFill="1" applyBorder="1" applyAlignment="1" applyProtection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 2" xfId="32" xr:uid="{00000000-0005-0000-0000-000020000000}"/>
    <cellStyle name="Schlecht" xfId="33" builtinId="27" customBuiltin="1"/>
    <cellStyle name="Standard" xfId="0" builtinId="0"/>
    <cellStyle name="Standard 2" xfId="34" xr:uid="{00000000-0005-0000-0000-000023000000}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mruColors>
      <color rgb="FF009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71435</xdr:colOff>
      <xdr:row>0</xdr:row>
      <xdr:rowOff>73826</xdr:rowOff>
    </xdr:from>
    <xdr:to>
      <xdr:col>11</xdr:col>
      <xdr:colOff>2000303</xdr:colOff>
      <xdr:row>1</xdr:row>
      <xdr:rowOff>53340</xdr:rowOff>
    </xdr:to>
    <xdr:pic>
      <xdr:nvPicPr>
        <xdr:cNvPr id="1060" name="Grafik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8" y="73826"/>
          <a:ext cx="13418875" cy="676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h&#228;ltermanagement.wsw@hansgroh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B1:Q77"/>
  <sheetViews>
    <sheetView tabSelected="1" view="pageBreakPreview" zoomScale="80" zoomScaleNormal="90" zoomScaleSheetLayoutView="80" workbookViewId="0">
      <selection activeCell="B11" sqref="B11:C12"/>
    </sheetView>
  </sheetViews>
  <sheetFormatPr baseColWidth="10" defaultColWidth="11.44140625" defaultRowHeight="15" x14ac:dyDescent="0.25"/>
  <cols>
    <col min="1" max="1" width="1.6640625" style="1" customWidth="1"/>
    <col min="2" max="2" width="5.109375" style="7" customWidth="1"/>
    <col min="3" max="3" width="15" style="1" customWidth="1"/>
    <col min="4" max="4" width="20.88671875" style="1" customWidth="1"/>
    <col min="5" max="5" width="68.44140625" style="1" customWidth="1"/>
    <col min="6" max="6" width="1.6640625" style="1" customWidth="1"/>
    <col min="7" max="7" width="28.88671875" style="6" customWidth="1"/>
    <col min="8" max="8" width="1.6640625" style="1" customWidth="1"/>
    <col min="9" max="9" width="10.6640625" style="1" customWidth="1"/>
    <col min="10" max="10" width="18" style="6" customWidth="1"/>
    <col min="11" max="11" width="1.6640625" style="1" customWidth="1"/>
    <col min="12" max="12" width="31" style="6" customWidth="1"/>
    <col min="13" max="16384" width="11.44140625" style="1"/>
  </cols>
  <sheetData>
    <row r="1" spans="2:12" ht="55.5" customHeight="1" x14ac:dyDescent="0.25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12" ht="8.25" customHeight="1" x14ac:dyDescent="0.25"/>
    <row r="3" spans="2:12" ht="48.75" customHeight="1" x14ac:dyDescent="0.25">
      <c r="B3" s="75" t="s">
        <v>2</v>
      </c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2:12" ht="14.4" x14ac:dyDescent="0.25">
      <c r="B4" s="82" t="s">
        <v>5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2" ht="14.4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2" ht="21" customHeight="1" x14ac:dyDescent="0.25">
      <c r="B6" s="142" t="s">
        <v>3</v>
      </c>
      <c r="C6" s="143"/>
      <c r="D6" s="144"/>
      <c r="E6" s="142" t="s">
        <v>4</v>
      </c>
      <c r="F6" s="143"/>
      <c r="G6" s="143"/>
      <c r="H6" s="143"/>
      <c r="I6" s="143"/>
      <c r="J6" s="143"/>
      <c r="K6" s="143"/>
      <c r="L6" s="144"/>
    </row>
    <row r="7" spans="2:12" s="7" customFormat="1" ht="21" customHeight="1" x14ac:dyDescent="0.25">
      <c r="B7" s="145"/>
      <c r="C7" s="146"/>
      <c r="D7" s="147"/>
      <c r="E7" s="145" t="s">
        <v>0</v>
      </c>
      <c r="F7" s="146"/>
      <c r="G7" s="146"/>
      <c r="H7" s="146"/>
      <c r="I7" s="146"/>
      <c r="J7" s="146"/>
      <c r="K7" s="146"/>
      <c r="L7" s="147"/>
    </row>
    <row r="8" spans="2:12" s="7" customFormat="1" ht="21" x14ac:dyDescent="0.25">
      <c r="B8" s="137" t="s">
        <v>10</v>
      </c>
      <c r="C8" s="138"/>
      <c r="D8" s="139"/>
      <c r="E8" s="148" t="s">
        <v>67</v>
      </c>
      <c r="F8" s="149"/>
      <c r="G8" s="149"/>
      <c r="H8" s="149"/>
      <c r="I8" s="149"/>
      <c r="J8" s="149"/>
      <c r="K8" s="149"/>
      <c r="L8" s="150"/>
    </row>
    <row r="9" spans="2:12" s="7" customFormat="1" ht="15.6" x14ac:dyDescent="0.25">
      <c r="I9" s="44"/>
      <c r="J9" s="44"/>
      <c r="K9" s="44"/>
      <c r="L9" s="44"/>
    </row>
    <row r="10" spans="2:12" s="7" customFormat="1" ht="31.2" customHeight="1" thickBot="1" x14ac:dyDescent="0.3">
      <c r="B10" s="83" t="s">
        <v>6</v>
      </c>
      <c r="C10" s="85"/>
      <c r="D10" s="71" t="s">
        <v>7</v>
      </c>
      <c r="E10" s="83" t="s">
        <v>8</v>
      </c>
      <c r="F10" s="84"/>
      <c r="G10" s="85"/>
      <c r="H10" s="83" t="s">
        <v>9</v>
      </c>
      <c r="I10" s="84"/>
      <c r="J10" s="84"/>
      <c r="K10" s="84"/>
      <c r="L10" s="85"/>
    </row>
    <row r="11" spans="2:12" s="7" customFormat="1" ht="32.25" customHeight="1" x14ac:dyDescent="0.25">
      <c r="B11" s="94" t="s">
        <v>1</v>
      </c>
      <c r="C11" s="95"/>
      <c r="D11" s="98"/>
      <c r="E11" s="86"/>
      <c r="F11" s="87"/>
      <c r="G11" s="88"/>
      <c r="H11" s="86"/>
      <c r="I11" s="87"/>
      <c r="J11" s="87"/>
      <c r="K11" s="87"/>
      <c r="L11" s="92"/>
    </row>
    <row r="12" spans="2:12" s="7" customFormat="1" ht="32.25" customHeight="1" thickBot="1" x14ac:dyDescent="0.3">
      <c r="B12" s="96"/>
      <c r="C12" s="97"/>
      <c r="D12" s="99"/>
      <c r="E12" s="89"/>
      <c r="F12" s="90"/>
      <c r="G12" s="91"/>
      <c r="H12" s="89"/>
      <c r="I12" s="90"/>
      <c r="J12" s="90"/>
      <c r="K12" s="90"/>
      <c r="L12" s="93"/>
    </row>
    <row r="13" spans="2:12" s="47" customFormat="1" ht="25.5" customHeight="1" x14ac:dyDescent="0.25">
      <c r="B13" s="45"/>
      <c r="C13" s="46"/>
      <c r="D13" s="46"/>
      <c r="E13" s="46"/>
      <c r="F13" s="46"/>
      <c r="G13" s="43"/>
      <c r="H13" s="7"/>
      <c r="I13" s="44"/>
      <c r="J13" s="44"/>
      <c r="K13" s="1"/>
      <c r="L13" s="44"/>
    </row>
    <row r="14" spans="2:12" s="13" customFormat="1" ht="39.75" customHeight="1" thickBot="1" x14ac:dyDescent="0.3">
      <c r="B14" s="105" t="s">
        <v>23</v>
      </c>
      <c r="C14" s="80" t="s">
        <v>11</v>
      </c>
      <c r="D14" s="81"/>
      <c r="E14" s="65" t="s">
        <v>24</v>
      </c>
      <c r="F14" s="7"/>
      <c r="G14" s="70" t="s">
        <v>27</v>
      </c>
      <c r="H14" s="7"/>
      <c r="I14" s="80" t="s">
        <v>19</v>
      </c>
      <c r="J14" s="81"/>
      <c r="K14" s="1"/>
      <c r="L14" s="44"/>
    </row>
    <row r="15" spans="2:12" s="8" customFormat="1" ht="21.9" customHeight="1" x14ac:dyDescent="0.25">
      <c r="B15" s="108"/>
      <c r="C15" s="78">
        <v>70007279</v>
      </c>
      <c r="D15" s="79"/>
      <c r="E15" s="11" t="s">
        <v>13</v>
      </c>
      <c r="F15" s="7"/>
      <c r="G15" s="9"/>
      <c r="H15" s="7"/>
      <c r="I15" s="100" t="str">
        <f>IF(G15*136=0,"",G15*136)</f>
        <v/>
      </c>
      <c r="J15" s="101"/>
      <c r="K15" s="1"/>
      <c r="L15" s="44"/>
    </row>
    <row r="16" spans="2:12" s="8" customFormat="1" ht="21.9" customHeight="1" x14ac:dyDescent="0.25">
      <c r="B16" s="108"/>
      <c r="C16" s="78">
        <v>70007142</v>
      </c>
      <c r="D16" s="79"/>
      <c r="E16" s="11" t="s">
        <v>14</v>
      </c>
      <c r="F16" s="7"/>
      <c r="G16" s="10"/>
      <c r="H16" s="7"/>
      <c r="I16" s="100" t="str">
        <f>IF(G16*68=0,"",G16*68)</f>
        <v/>
      </c>
      <c r="J16" s="101"/>
      <c r="K16" s="1"/>
      <c r="L16" s="44"/>
    </row>
    <row r="17" spans="2:12" s="8" customFormat="1" ht="21.9" customHeight="1" x14ac:dyDescent="0.25">
      <c r="B17" s="108"/>
      <c r="C17" s="78">
        <v>70007169</v>
      </c>
      <c r="D17" s="79"/>
      <c r="E17" s="11" t="s">
        <v>15</v>
      </c>
      <c r="F17" s="7"/>
      <c r="G17" s="10"/>
      <c r="H17" s="7"/>
      <c r="I17" s="100" t="str">
        <f>IF(G17*48=0,"",G17*48)</f>
        <v/>
      </c>
      <c r="J17" s="101"/>
      <c r="K17" s="44"/>
      <c r="L17" s="44"/>
    </row>
    <row r="18" spans="2:12" s="8" customFormat="1" ht="21.9" customHeight="1" x14ac:dyDescent="0.25">
      <c r="B18" s="108"/>
      <c r="C18" s="78">
        <v>70007141</v>
      </c>
      <c r="D18" s="79"/>
      <c r="E18" s="11" t="s">
        <v>16</v>
      </c>
      <c r="F18" s="7"/>
      <c r="G18" s="10"/>
      <c r="H18" s="7"/>
      <c r="I18" s="100" t="str">
        <f>IF(G18*24=0,"",G18*24)</f>
        <v/>
      </c>
      <c r="J18" s="101"/>
      <c r="K18" s="13"/>
      <c r="L18" s="44"/>
    </row>
    <row r="19" spans="2:12" s="8" customFormat="1" ht="21.9" customHeight="1" x14ac:dyDescent="0.25">
      <c r="B19" s="108"/>
      <c r="C19" s="78">
        <v>70007101</v>
      </c>
      <c r="D19" s="79"/>
      <c r="E19" s="11" t="s">
        <v>17</v>
      </c>
      <c r="F19" s="7"/>
      <c r="G19" s="10"/>
      <c r="H19" s="7"/>
      <c r="I19" s="100" t="str">
        <f>IF(G19*35=0,"",G19*35)</f>
        <v/>
      </c>
      <c r="J19" s="101"/>
      <c r="K19" s="13"/>
      <c r="L19" s="44"/>
    </row>
    <row r="20" spans="2:12" s="2" customFormat="1" ht="21.9" customHeight="1" thickBot="1" x14ac:dyDescent="0.3">
      <c r="B20" s="109"/>
      <c r="C20" s="78">
        <v>79000404</v>
      </c>
      <c r="D20" s="79"/>
      <c r="E20" s="11" t="s">
        <v>12</v>
      </c>
      <c r="F20" s="7"/>
      <c r="G20" s="12"/>
      <c r="H20" s="7"/>
      <c r="I20" s="100" t="str">
        <f>IF(G20*35=0,"",G20*120)</f>
        <v/>
      </c>
      <c r="J20" s="101"/>
      <c r="K20" s="13"/>
      <c r="L20" s="44"/>
    </row>
    <row r="21" spans="2:12" s="47" customFormat="1" ht="25.5" customHeight="1" x14ac:dyDescent="0.25">
      <c r="B21" s="45"/>
      <c r="C21" s="46"/>
      <c r="D21" s="46"/>
      <c r="E21" s="46"/>
      <c r="F21" s="46"/>
      <c r="G21" s="43"/>
      <c r="H21" s="7"/>
      <c r="I21" s="44"/>
      <c r="J21" s="44"/>
      <c r="K21" s="13"/>
      <c r="L21" s="44"/>
    </row>
    <row r="22" spans="2:12" s="13" customFormat="1" ht="21.75" customHeight="1" x14ac:dyDescent="0.25">
      <c r="B22" s="116" t="s">
        <v>11</v>
      </c>
      <c r="C22" s="117"/>
      <c r="D22" s="113" t="s">
        <v>18</v>
      </c>
      <c r="E22" s="113" t="s">
        <v>24</v>
      </c>
      <c r="G22" s="73" t="s">
        <v>25</v>
      </c>
      <c r="I22" s="80" t="s">
        <v>19</v>
      </c>
      <c r="J22" s="81"/>
      <c r="K22" s="5"/>
      <c r="L22" s="66" t="s">
        <v>26</v>
      </c>
    </row>
    <row r="23" spans="2:12" s="13" customFormat="1" ht="24" customHeight="1" x14ac:dyDescent="0.25">
      <c r="B23" s="118"/>
      <c r="C23" s="119"/>
      <c r="D23" s="114"/>
      <c r="E23" s="114"/>
      <c r="G23" s="110" t="str">
        <f>IF(SUM(G27:G71)=0,"",SUM(G27:G71))</f>
        <v/>
      </c>
      <c r="I23" s="72" t="s">
        <v>20</v>
      </c>
      <c r="J23" s="66" t="str">
        <f>IF(SUM(I27:J38,I57:J60)=0,"",SUM(I27:J38,I57:J60))</f>
        <v/>
      </c>
      <c r="L23" s="102" t="str">
        <f>IF(SUM(L27:L71)=0,"",SUM(L28:L71))</f>
        <v/>
      </c>
    </row>
    <row r="24" spans="2:12" s="13" customFormat="1" ht="24" customHeight="1" x14ac:dyDescent="0.25">
      <c r="B24" s="118"/>
      <c r="C24" s="119"/>
      <c r="D24" s="114"/>
      <c r="E24" s="114"/>
      <c r="G24" s="111"/>
      <c r="I24" s="72" t="s">
        <v>21</v>
      </c>
      <c r="J24" s="66" t="str">
        <f>IF(SUM(I39:J44,I61:J65)=0,"",SUM(I39:J44,I61:J65))</f>
        <v/>
      </c>
      <c r="L24" s="103"/>
    </row>
    <row r="25" spans="2:12" s="13" customFormat="1" ht="24" customHeight="1" x14ac:dyDescent="0.25">
      <c r="B25" s="120"/>
      <c r="C25" s="121"/>
      <c r="D25" s="115"/>
      <c r="E25" s="115"/>
      <c r="G25" s="112"/>
      <c r="I25" s="72" t="s">
        <v>22</v>
      </c>
      <c r="J25" s="67" t="str">
        <f>IF(SUM(I45:J54,I55)=0,"",SUM(I45:J54,I55))</f>
        <v/>
      </c>
      <c r="L25" s="104"/>
    </row>
    <row r="26" spans="2:12" s="3" customFormat="1" ht="12.75" customHeight="1" thickBot="1" x14ac:dyDescent="0.3">
      <c r="B26" s="30"/>
      <c r="C26" s="4"/>
      <c r="D26" s="4"/>
      <c r="E26" s="5"/>
      <c r="F26" s="5"/>
      <c r="G26" s="5"/>
      <c r="H26" s="5"/>
      <c r="I26" s="5"/>
      <c r="J26" s="5"/>
      <c r="K26" s="13"/>
      <c r="L26" s="5"/>
    </row>
    <row r="27" spans="2:12" s="13" customFormat="1" ht="21.9" customHeight="1" x14ac:dyDescent="0.25">
      <c r="B27" s="122" t="s">
        <v>55</v>
      </c>
      <c r="C27" s="14">
        <v>70007146</v>
      </c>
      <c r="D27" s="15">
        <v>78201683</v>
      </c>
      <c r="E27" s="11" t="s">
        <v>28</v>
      </c>
      <c r="G27" s="9"/>
      <c r="I27" s="125" t="str">
        <f t="shared" ref="I27:I38" si="0">IF($G27="","",IF(LEFT($E27,4)="Green Tote 02",$G27*68,""))</f>
        <v/>
      </c>
      <c r="J27" s="126"/>
      <c r="L27" s="16" t="str">
        <f t="shared" ref="L27:L54" si="1">IF(I27&lt;&gt;"",I27*RIGHT($E27,1),"")</f>
        <v/>
      </c>
    </row>
    <row r="28" spans="2:12" s="13" customFormat="1" ht="21.9" customHeight="1" x14ac:dyDescent="0.25">
      <c r="B28" s="123"/>
      <c r="C28" s="14">
        <v>70007177</v>
      </c>
      <c r="D28" s="15">
        <v>77277682</v>
      </c>
      <c r="E28" s="11" t="s">
        <v>29</v>
      </c>
      <c r="G28" s="17"/>
      <c r="I28" s="125" t="str">
        <f t="shared" si="0"/>
        <v/>
      </c>
      <c r="J28" s="126"/>
      <c r="L28" s="16" t="str">
        <f t="shared" si="1"/>
        <v/>
      </c>
    </row>
    <row r="29" spans="2:12" s="13" customFormat="1" ht="21.9" customHeight="1" x14ac:dyDescent="0.25">
      <c r="B29" s="123"/>
      <c r="C29" s="14">
        <v>70007172</v>
      </c>
      <c r="D29" s="15">
        <v>77222681</v>
      </c>
      <c r="E29" s="11" t="s">
        <v>30</v>
      </c>
      <c r="G29" s="10"/>
      <c r="I29" s="125" t="str">
        <f t="shared" si="0"/>
        <v/>
      </c>
      <c r="J29" s="126"/>
      <c r="L29" s="16" t="str">
        <f t="shared" si="1"/>
        <v/>
      </c>
    </row>
    <row r="30" spans="2:12" s="13" customFormat="1" ht="21.9" customHeight="1" x14ac:dyDescent="0.25">
      <c r="B30" s="123"/>
      <c r="C30" s="14">
        <v>70007193</v>
      </c>
      <c r="D30" s="15">
        <v>77222781</v>
      </c>
      <c r="E30" s="11" t="s">
        <v>43</v>
      </c>
      <c r="G30" s="10"/>
      <c r="I30" s="125" t="str">
        <f t="shared" si="0"/>
        <v/>
      </c>
      <c r="J30" s="126"/>
      <c r="L30" s="16" t="str">
        <f t="shared" si="1"/>
        <v/>
      </c>
    </row>
    <row r="31" spans="2:12" s="13" customFormat="1" ht="21.9" customHeight="1" x14ac:dyDescent="0.25">
      <c r="B31" s="123"/>
      <c r="C31" s="14">
        <v>70007194</v>
      </c>
      <c r="D31" s="15">
        <v>77222881</v>
      </c>
      <c r="E31" s="11" t="s">
        <v>44</v>
      </c>
      <c r="G31" s="10"/>
      <c r="I31" s="125" t="str">
        <f t="shared" si="0"/>
        <v/>
      </c>
      <c r="J31" s="126"/>
      <c r="L31" s="16" t="str">
        <f t="shared" si="1"/>
        <v/>
      </c>
    </row>
    <row r="32" spans="2:12" s="13" customFormat="1" ht="21.9" customHeight="1" x14ac:dyDescent="0.25">
      <c r="B32" s="123"/>
      <c r="C32" s="14">
        <v>70007127</v>
      </c>
      <c r="D32" s="15">
        <v>77227681</v>
      </c>
      <c r="E32" s="18" t="s">
        <v>45</v>
      </c>
      <c r="G32" s="10"/>
      <c r="I32" s="125" t="str">
        <f t="shared" si="0"/>
        <v/>
      </c>
      <c r="J32" s="126"/>
      <c r="L32" s="16" t="str">
        <f t="shared" si="1"/>
        <v/>
      </c>
    </row>
    <row r="33" spans="2:12" s="13" customFormat="1" ht="21.9" customHeight="1" x14ac:dyDescent="0.25">
      <c r="B33" s="123"/>
      <c r="C33" s="14">
        <v>70007129</v>
      </c>
      <c r="D33" s="15">
        <v>77229681</v>
      </c>
      <c r="E33" s="11" t="s">
        <v>46</v>
      </c>
      <c r="G33" s="10"/>
      <c r="I33" s="125" t="str">
        <f t="shared" si="0"/>
        <v/>
      </c>
      <c r="J33" s="126"/>
      <c r="L33" s="16" t="str">
        <f t="shared" si="1"/>
        <v/>
      </c>
    </row>
    <row r="34" spans="2:12" s="13" customFormat="1" ht="21.9" customHeight="1" x14ac:dyDescent="0.25">
      <c r="B34" s="123"/>
      <c r="C34" s="14">
        <v>70007130</v>
      </c>
      <c r="D34" s="15">
        <v>77223081</v>
      </c>
      <c r="E34" s="11" t="s">
        <v>31</v>
      </c>
      <c r="G34" s="10"/>
      <c r="I34" s="125" t="str">
        <f t="shared" si="0"/>
        <v/>
      </c>
      <c r="J34" s="126"/>
      <c r="L34" s="16" t="str">
        <f t="shared" si="1"/>
        <v/>
      </c>
    </row>
    <row r="35" spans="2:12" s="13" customFormat="1" ht="21.9" customHeight="1" x14ac:dyDescent="0.25">
      <c r="B35" s="123"/>
      <c r="C35" s="14">
        <v>70007133</v>
      </c>
      <c r="D35" s="15">
        <v>77233681</v>
      </c>
      <c r="E35" s="11" t="s">
        <v>47</v>
      </c>
      <c r="G35" s="10"/>
      <c r="I35" s="125" t="str">
        <f t="shared" si="0"/>
        <v/>
      </c>
      <c r="J35" s="126"/>
      <c r="L35" s="16" t="str">
        <f t="shared" si="1"/>
        <v/>
      </c>
    </row>
    <row r="36" spans="2:12" s="13" customFormat="1" ht="21.9" customHeight="1" x14ac:dyDescent="0.25">
      <c r="B36" s="123"/>
      <c r="C36" s="14">
        <v>70007183</v>
      </c>
      <c r="D36" s="15">
        <v>77223182</v>
      </c>
      <c r="E36" s="11" t="s">
        <v>48</v>
      </c>
      <c r="G36" s="10"/>
      <c r="I36" s="125" t="str">
        <f t="shared" si="0"/>
        <v/>
      </c>
      <c r="J36" s="126"/>
      <c r="L36" s="16" t="str">
        <f t="shared" si="1"/>
        <v/>
      </c>
    </row>
    <row r="37" spans="2:12" s="13" customFormat="1" ht="21.9" customHeight="1" x14ac:dyDescent="0.25">
      <c r="B37" s="123"/>
      <c r="C37" s="14">
        <v>70007295</v>
      </c>
      <c r="D37" s="15">
        <v>77297681</v>
      </c>
      <c r="E37" s="11" t="s">
        <v>49</v>
      </c>
      <c r="G37" s="10"/>
      <c r="I37" s="125" t="str">
        <f t="shared" si="0"/>
        <v/>
      </c>
      <c r="J37" s="126"/>
      <c r="L37" s="16" t="str">
        <f t="shared" si="1"/>
        <v/>
      </c>
    </row>
    <row r="38" spans="2:12" s="13" customFormat="1" ht="21.9" customHeight="1" thickBot="1" x14ac:dyDescent="0.3">
      <c r="B38" s="123"/>
      <c r="C38" s="64">
        <v>70007390</v>
      </c>
      <c r="D38" s="19">
        <v>77290681</v>
      </c>
      <c r="E38" s="20" t="s">
        <v>42</v>
      </c>
      <c r="G38" s="21"/>
      <c r="I38" s="127" t="str">
        <f t="shared" si="0"/>
        <v/>
      </c>
      <c r="J38" s="128"/>
      <c r="L38" s="22" t="str">
        <f t="shared" si="1"/>
        <v/>
      </c>
    </row>
    <row r="39" spans="2:12" s="13" customFormat="1" ht="21.9" customHeight="1" thickTop="1" x14ac:dyDescent="0.25">
      <c r="B39" s="123"/>
      <c r="C39" s="23">
        <v>70007193</v>
      </c>
      <c r="D39" s="24">
        <v>77493482</v>
      </c>
      <c r="E39" s="25" t="s">
        <v>32</v>
      </c>
      <c r="G39" s="17"/>
      <c r="I39" s="129" t="str">
        <f t="shared" ref="I39:I44" si="2">IF(G39="","",IF(LEFT($E39,4)="Green Tote 04",G39*48,""))</f>
        <v/>
      </c>
      <c r="J39" s="130"/>
      <c r="L39" s="26" t="str">
        <f t="shared" si="1"/>
        <v/>
      </c>
    </row>
    <row r="40" spans="2:12" s="13" customFormat="1" ht="21.9" customHeight="1" x14ac:dyDescent="0.25">
      <c r="B40" s="123"/>
      <c r="C40" s="14">
        <v>70007129</v>
      </c>
      <c r="D40" s="15">
        <v>77429481</v>
      </c>
      <c r="E40" s="11" t="s">
        <v>50</v>
      </c>
      <c r="G40" s="10"/>
      <c r="I40" s="125" t="str">
        <f t="shared" si="2"/>
        <v/>
      </c>
      <c r="J40" s="126"/>
      <c r="L40" s="16" t="str">
        <f t="shared" si="1"/>
        <v/>
      </c>
    </row>
    <row r="41" spans="2:12" s="13" customFormat="1" ht="21.9" customHeight="1" x14ac:dyDescent="0.25">
      <c r="B41" s="123"/>
      <c r="C41" s="14">
        <v>70007138</v>
      </c>
      <c r="D41" s="15">
        <v>77222981</v>
      </c>
      <c r="E41" s="11" t="s">
        <v>51</v>
      </c>
      <c r="G41" s="10"/>
      <c r="I41" s="125" t="str">
        <f t="shared" si="2"/>
        <v/>
      </c>
      <c r="J41" s="126"/>
      <c r="L41" s="16" t="str">
        <f t="shared" si="1"/>
        <v/>
      </c>
    </row>
    <row r="42" spans="2:12" s="13" customFormat="1" ht="21.9" customHeight="1" x14ac:dyDescent="0.25">
      <c r="B42" s="123"/>
      <c r="C42" s="14">
        <v>70007183</v>
      </c>
      <c r="D42" s="15">
        <v>77483484</v>
      </c>
      <c r="E42" s="11" t="s">
        <v>33</v>
      </c>
      <c r="G42" s="10"/>
      <c r="I42" s="125" t="str">
        <f t="shared" si="2"/>
        <v/>
      </c>
      <c r="J42" s="126"/>
      <c r="L42" s="16" t="str">
        <f t="shared" si="1"/>
        <v/>
      </c>
    </row>
    <row r="43" spans="2:12" s="13" customFormat="1" ht="21.9" customHeight="1" x14ac:dyDescent="0.25">
      <c r="B43" s="123"/>
      <c r="C43" s="14">
        <v>70007301</v>
      </c>
      <c r="D43" s="15">
        <v>77475481</v>
      </c>
      <c r="E43" s="11" t="s">
        <v>68</v>
      </c>
      <c r="G43" s="10"/>
      <c r="I43" s="125" t="str">
        <f t="shared" si="2"/>
        <v/>
      </c>
      <c r="J43" s="126"/>
      <c r="L43" s="16" t="str">
        <f t="shared" si="1"/>
        <v/>
      </c>
    </row>
    <row r="44" spans="2:12" s="13" customFormat="1" ht="21.9" customHeight="1" thickBot="1" x14ac:dyDescent="0.3">
      <c r="B44" s="123"/>
      <c r="C44" s="64">
        <v>70007302</v>
      </c>
      <c r="D44" s="19">
        <v>77473481</v>
      </c>
      <c r="E44" s="27" t="s">
        <v>52</v>
      </c>
      <c r="G44" s="21"/>
      <c r="I44" s="127" t="str">
        <f t="shared" si="2"/>
        <v/>
      </c>
      <c r="J44" s="128"/>
      <c r="L44" s="22" t="str">
        <f t="shared" si="1"/>
        <v/>
      </c>
    </row>
    <row r="45" spans="2:12" s="13" customFormat="1" ht="21.9" customHeight="1" thickTop="1" x14ac:dyDescent="0.25">
      <c r="B45" s="123"/>
      <c r="C45" s="23">
        <v>70007187</v>
      </c>
      <c r="D45" s="24">
        <v>77687246</v>
      </c>
      <c r="E45" s="25" t="s">
        <v>34</v>
      </c>
      <c r="G45" s="17"/>
      <c r="I45" s="129" t="str">
        <f t="shared" ref="I45:I55" si="3">IF(G45="","",IF(LEFT($E45,4)="Green Tote 06",G45*24,""))</f>
        <v/>
      </c>
      <c r="J45" s="130"/>
      <c r="L45" s="26" t="str">
        <f t="shared" si="1"/>
        <v/>
      </c>
    </row>
    <row r="46" spans="2:12" s="13" customFormat="1" ht="21.9" customHeight="1" x14ac:dyDescent="0.25">
      <c r="B46" s="123"/>
      <c r="C46" s="14">
        <v>70007188</v>
      </c>
      <c r="D46" s="15">
        <v>77620247</v>
      </c>
      <c r="E46" s="11" t="s">
        <v>35</v>
      </c>
      <c r="G46" s="10"/>
      <c r="I46" s="125" t="str">
        <f t="shared" si="3"/>
        <v/>
      </c>
      <c r="J46" s="126"/>
      <c r="L46" s="16" t="str">
        <f t="shared" si="1"/>
        <v/>
      </c>
    </row>
    <row r="47" spans="2:12" s="13" customFormat="1" ht="21.9" customHeight="1" x14ac:dyDescent="0.25">
      <c r="B47" s="123"/>
      <c r="C47" s="14">
        <v>70007194</v>
      </c>
      <c r="D47" s="15">
        <v>77694243</v>
      </c>
      <c r="E47" s="11" t="s">
        <v>36</v>
      </c>
      <c r="G47" s="10"/>
      <c r="I47" s="125" t="str">
        <f t="shared" si="3"/>
        <v/>
      </c>
      <c r="J47" s="126"/>
      <c r="L47" s="16" t="str">
        <f t="shared" si="1"/>
        <v/>
      </c>
    </row>
    <row r="48" spans="2:12" s="13" customFormat="1" ht="21.9" customHeight="1" x14ac:dyDescent="0.25">
      <c r="B48" s="123"/>
      <c r="C48" s="14">
        <v>70007128</v>
      </c>
      <c r="D48" s="15">
        <v>77628245</v>
      </c>
      <c r="E48" s="11" t="s">
        <v>37</v>
      </c>
      <c r="G48" s="10"/>
      <c r="I48" s="125" t="str">
        <f t="shared" si="3"/>
        <v/>
      </c>
      <c r="J48" s="126"/>
      <c r="L48" s="16" t="str">
        <f t="shared" si="1"/>
        <v/>
      </c>
    </row>
    <row r="49" spans="2:12" s="13" customFormat="1" ht="21.9" customHeight="1" x14ac:dyDescent="0.25">
      <c r="B49" s="123"/>
      <c r="C49" s="14">
        <v>70007130</v>
      </c>
      <c r="D49" s="28">
        <v>77630244</v>
      </c>
      <c r="E49" s="11" t="s">
        <v>38</v>
      </c>
      <c r="G49" s="10"/>
      <c r="I49" s="125" t="str">
        <f t="shared" si="3"/>
        <v/>
      </c>
      <c r="J49" s="126"/>
      <c r="L49" s="16" t="str">
        <f t="shared" si="1"/>
        <v/>
      </c>
    </row>
    <row r="50" spans="2:12" s="13" customFormat="1" ht="21.9" customHeight="1" x14ac:dyDescent="0.25">
      <c r="B50" s="123"/>
      <c r="C50" s="14">
        <v>70007132</v>
      </c>
      <c r="D50" s="15">
        <v>77632249</v>
      </c>
      <c r="E50" s="11" t="s">
        <v>39</v>
      </c>
      <c r="G50" s="10"/>
      <c r="I50" s="125" t="str">
        <f t="shared" si="3"/>
        <v/>
      </c>
      <c r="J50" s="126"/>
      <c r="L50" s="16" t="str">
        <f t="shared" si="1"/>
        <v/>
      </c>
    </row>
    <row r="51" spans="2:12" s="13" customFormat="1" ht="21.9" customHeight="1" x14ac:dyDescent="0.25">
      <c r="B51" s="123"/>
      <c r="C51" s="14">
        <v>70007138</v>
      </c>
      <c r="D51" s="15">
        <v>77638244</v>
      </c>
      <c r="E51" s="11" t="s">
        <v>40</v>
      </c>
      <c r="G51" s="10"/>
      <c r="I51" s="125" t="str">
        <f t="shared" si="3"/>
        <v/>
      </c>
      <c r="J51" s="126"/>
      <c r="K51" s="5"/>
      <c r="L51" s="16" t="str">
        <f t="shared" si="1"/>
        <v/>
      </c>
    </row>
    <row r="52" spans="2:12" s="13" customFormat="1" ht="21.9" customHeight="1" x14ac:dyDescent="0.25">
      <c r="B52" s="123"/>
      <c r="C52" s="14">
        <v>70007289</v>
      </c>
      <c r="D52" s="15">
        <v>77689247</v>
      </c>
      <c r="E52" s="11" t="s">
        <v>41</v>
      </c>
      <c r="G52" s="10"/>
      <c r="I52" s="125" t="str">
        <f t="shared" si="3"/>
        <v/>
      </c>
      <c r="J52" s="126"/>
      <c r="L52" s="16" t="str">
        <f t="shared" si="1"/>
        <v/>
      </c>
    </row>
    <row r="53" spans="2:12" s="13" customFormat="1" ht="21.9" customHeight="1" x14ac:dyDescent="0.25">
      <c r="B53" s="123"/>
      <c r="C53" s="14">
        <v>70007387</v>
      </c>
      <c r="D53" s="15">
        <v>77687245</v>
      </c>
      <c r="E53" s="29" t="s">
        <v>53</v>
      </c>
      <c r="G53" s="10"/>
      <c r="I53" s="125" t="str">
        <f t="shared" si="3"/>
        <v/>
      </c>
      <c r="J53" s="126"/>
      <c r="L53" s="16" t="str">
        <f t="shared" si="1"/>
        <v/>
      </c>
    </row>
    <row r="54" spans="2:12" s="13" customFormat="1" ht="21.9" customHeight="1" x14ac:dyDescent="0.25">
      <c r="B54" s="123"/>
      <c r="C54" s="14">
        <v>77673241</v>
      </c>
      <c r="D54" s="15">
        <v>77673241</v>
      </c>
      <c r="E54" s="11" t="s">
        <v>69</v>
      </c>
      <c r="G54" s="10"/>
      <c r="I54" s="125" t="str">
        <f t="shared" si="3"/>
        <v/>
      </c>
      <c r="J54" s="126"/>
      <c r="L54" s="16" t="str">
        <f t="shared" si="1"/>
        <v/>
      </c>
    </row>
    <row r="55" spans="2:12" s="13" customFormat="1" ht="21.9" customHeight="1" thickBot="1" x14ac:dyDescent="0.3">
      <c r="B55" s="124"/>
      <c r="C55" s="69">
        <v>90666402</v>
      </c>
      <c r="D55" s="15">
        <v>79600201</v>
      </c>
      <c r="E55" s="29" t="s">
        <v>54</v>
      </c>
      <c r="G55" s="12"/>
      <c r="I55" s="125" t="str">
        <f t="shared" si="3"/>
        <v/>
      </c>
      <c r="J55" s="126"/>
      <c r="L55" s="16" t="str">
        <f>IF(I55&lt;&gt;"",I55*RIGHT($E55,2),"")</f>
        <v/>
      </c>
    </row>
    <row r="56" spans="2:12" s="3" customFormat="1" ht="12.75" customHeight="1" thickBot="1" x14ac:dyDescent="0.3">
      <c r="B56" s="30"/>
      <c r="C56" s="4"/>
      <c r="D56" s="4"/>
      <c r="E56" s="5"/>
      <c r="F56" s="5"/>
      <c r="G56" s="5"/>
      <c r="H56" s="5"/>
      <c r="I56" s="5"/>
      <c r="J56" s="5"/>
      <c r="K56" s="13"/>
      <c r="L56" s="5"/>
    </row>
    <row r="57" spans="2:12" s="13" customFormat="1" ht="21.9" customHeight="1" x14ac:dyDescent="0.25">
      <c r="B57" s="105" t="s">
        <v>65</v>
      </c>
      <c r="C57" s="14">
        <v>70007517</v>
      </c>
      <c r="D57" s="15">
        <v>77007517</v>
      </c>
      <c r="E57" s="11" t="s">
        <v>56</v>
      </c>
      <c r="G57" s="9"/>
      <c r="I57" s="125" t="str">
        <f>IF($G57="","",IF(LEFT($E57,4)="Green Tote 02",$G57*68,""))</f>
        <v/>
      </c>
      <c r="J57" s="126"/>
      <c r="L57" s="16" t="str">
        <f t="shared" ref="L57:L65" si="4">IF(I57&lt;&gt;"",I57*RIGHT($E57,1),"")</f>
        <v/>
      </c>
    </row>
    <row r="58" spans="2:12" s="13" customFormat="1" ht="21.9" customHeight="1" x14ac:dyDescent="0.25">
      <c r="B58" s="108"/>
      <c r="C58" s="14">
        <v>70007518</v>
      </c>
      <c r="D58" s="15">
        <v>77007518</v>
      </c>
      <c r="E58" s="11" t="s">
        <v>57</v>
      </c>
      <c r="G58" s="10"/>
      <c r="I58" s="125" t="str">
        <f>IF($G58="","",IF(LEFT($E58,4)="Green Tote 02",$G58*68,""))</f>
        <v/>
      </c>
      <c r="J58" s="126"/>
      <c r="K58" s="31"/>
      <c r="L58" s="16" t="str">
        <f t="shared" si="4"/>
        <v/>
      </c>
    </row>
    <row r="59" spans="2:12" s="13" customFormat="1" ht="21.9" customHeight="1" x14ac:dyDescent="0.25">
      <c r="B59" s="108"/>
      <c r="C59" s="14">
        <v>70007546</v>
      </c>
      <c r="D59" s="15">
        <v>77007546</v>
      </c>
      <c r="E59" s="11" t="s">
        <v>58</v>
      </c>
      <c r="G59" s="10"/>
      <c r="I59" s="125" t="str">
        <f>IF($G59="","",IF(LEFT($E59,4)="Green Tote 02",$G59*68,""))</f>
        <v/>
      </c>
      <c r="J59" s="126"/>
      <c r="L59" s="16" t="str">
        <f t="shared" si="4"/>
        <v/>
      </c>
    </row>
    <row r="60" spans="2:12" s="13" customFormat="1" ht="21.9" customHeight="1" thickBot="1" x14ac:dyDescent="0.3">
      <c r="B60" s="108"/>
      <c r="C60" s="19">
        <v>70007547</v>
      </c>
      <c r="D60" s="19">
        <v>77007547</v>
      </c>
      <c r="E60" s="27" t="s">
        <v>59</v>
      </c>
      <c r="F60" s="31"/>
      <c r="G60" s="21"/>
      <c r="H60" s="31"/>
      <c r="I60" s="127" t="str">
        <f>IF($G60="","",IF(LEFT($E60,4)="Green Tote 02",$G60*68,""))</f>
        <v/>
      </c>
      <c r="J60" s="128"/>
      <c r="K60" s="32"/>
      <c r="L60" s="22" t="str">
        <f t="shared" si="4"/>
        <v/>
      </c>
    </row>
    <row r="61" spans="2:12" s="13" customFormat="1" ht="21.9" customHeight="1" thickTop="1" x14ac:dyDescent="0.25">
      <c r="B61" s="108"/>
      <c r="C61" s="55">
        <v>70007514</v>
      </c>
      <c r="D61" s="56">
        <v>77007514</v>
      </c>
      <c r="E61" s="57" t="s">
        <v>60</v>
      </c>
      <c r="F61" s="31"/>
      <c r="G61" s="10"/>
      <c r="H61" s="31"/>
      <c r="I61" s="125" t="str">
        <f>IF(G61="","",IF(LEFT($E61,4)="Green Tote 04",G61*48,""))</f>
        <v/>
      </c>
      <c r="J61" s="126"/>
      <c r="K61" s="32"/>
      <c r="L61" s="16" t="str">
        <f t="shared" si="4"/>
        <v/>
      </c>
    </row>
    <row r="62" spans="2:12" s="13" customFormat="1" ht="21.9" customHeight="1" x14ac:dyDescent="0.25">
      <c r="B62" s="108"/>
      <c r="C62" s="68">
        <v>70007515</v>
      </c>
      <c r="D62" s="15">
        <v>77007515</v>
      </c>
      <c r="E62" s="11" t="s">
        <v>61</v>
      </c>
      <c r="F62" s="31"/>
      <c r="G62" s="58"/>
      <c r="H62" s="31"/>
      <c r="I62" s="125" t="str">
        <f>IF(G62="","",IF(LEFT($E62,4)="Green Tote 04",G62*48,""))</f>
        <v/>
      </c>
      <c r="J62" s="126"/>
      <c r="K62" s="32"/>
      <c r="L62" s="16" t="str">
        <f t="shared" si="4"/>
        <v/>
      </c>
    </row>
    <row r="63" spans="2:12" s="13" customFormat="1" ht="21.9" customHeight="1" x14ac:dyDescent="0.25">
      <c r="B63" s="108"/>
      <c r="C63" s="68">
        <v>70007516</v>
      </c>
      <c r="D63" s="15">
        <v>77007516</v>
      </c>
      <c r="E63" s="11" t="s">
        <v>62</v>
      </c>
      <c r="F63" s="31"/>
      <c r="G63" s="10"/>
      <c r="H63" s="31"/>
      <c r="I63" s="125" t="str">
        <f>IF(G63="","",IF(LEFT($E63,4)="Green Tote 04",G63*48,""))</f>
        <v/>
      </c>
      <c r="J63" s="126"/>
      <c r="K63" s="32"/>
      <c r="L63" s="16" t="str">
        <f t="shared" si="4"/>
        <v/>
      </c>
    </row>
    <row r="64" spans="2:12" s="13" customFormat="1" ht="21.9" customHeight="1" x14ac:dyDescent="0.25">
      <c r="B64" s="108"/>
      <c r="C64" s="68">
        <v>70007519</v>
      </c>
      <c r="D64" s="15">
        <v>77007519</v>
      </c>
      <c r="E64" s="11" t="s">
        <v>63</v>
      </c>
      <c r="F64" s="31"/>
      <c r="G64" s="10"/>
      <c r="H64" s="31"/>
      <c r="I64" s="125" t="str">
        <f>IF(G64="","",IF(LEFT($E64,4)="Green Tote 04",G64*48,""))</f>
        <v/>
      </c>
      <c r="J64" s="126"/>
      <c r="K64" s="32"/>
      <c r="L64" s="16" t="str">
        <f t="shared" si="4"/>
        <v/>
      </c>
    </row>
    <row r="65" spans="2:17" s="13" customFormat="1" ht="21.9" customHeight="1" thickBot="1" x14ac:dyDescent="0.3">
      <c r="B65" s="109"/>
      <c r="C65" s="68">
        <v>70007545</v>
      </c>
      <c r="D65" s="15">
        <v>77007545</v>
      </c>
      <c r="E65" s="11" t="s">
        <v>64</v>
      </c>
      <c r="F65" s="31"/>
      <c r="G65" s="12"/>
      <c r="H65" s="31"/>
      <c r="I65" s="125" t="str">
        <f>IF(G65="","",IF(LEFT($E65,4)="Green Tote 04",G65*48,""))</f>
        <v/>
      </c>
      <c r="J65" s="126"/>
      <c r="K65" s="32"/>
      <c r="L65" s="16" t="str">
        <f t="shared" si="4"/>
        <v/>
      </c>
    </row>
    <row r="66" spans="2:17" s="3" customFormat="1" ht="12.75" customHeight="1" thickBot="1" x14ac:dyDescent="0.3">
      <c r="B66" s="30"/>
      <c r="C66" s="4"/>
      <c r="D66" s="4"/>
      <c r="E66" s="5"/>
      <c r="F66" s="5"/>
      <c r="G66" s="5"/>
      <c r="H66" s="5"/>
      <c r="I66" s="5"/>
      <c r="J66" s="5"/>
      <c r="K66" s="32"/>
      <c r="L66" s="5"/>
      <c r="M66" s="13"/>
      <c r="N66" s="13"/>
      <c r="O66" s="13"/>
      <c r="P66" s="13"/>
      <c r="Q66" s="13"/>
    </row>
    <row r="67" spans="2:17" s="13" customFormat="1" ht="21.9" customHeight="1" x14ac:dyDescent="0.25">
      <c r="B67" s="105" t="s">
        <v>66</v>
      </c>
      <c r="C67" s="59"/>
      <c r="D67" s="60"/>
      <c r="E67" s="61"/>
      <c r="G67" s="63"/>
      <c r="I67" s="140"/>
      <c r="J67" s="141"/>
      <c r="L67" s="62"/>
    </row>
    <row r="68" spans="2:17" s="13" customFormat="1" ht="22.5" customHeight="1" x14ac:dyDescent="0.25">
      <c r="B68" s="106"/>
      <c r="C68" s="53"/>
      <c r="D68" s="35"/>
      <c r="E68" s="36"/>
      <c r="F68" s="32"/>
      <c r="G68" s="33"/>
      <c r="H68" s="32"/>
      <c r="I68" s="135"/>
      <c r="J68" s="136"/>
      <c r="K68" s="1"/>
      <c r="L68" s="37"/>
    </row>
    <row r="69" spans="2:17" s="13" customFormat="1" ht="22.5" customHeight="1" x14ac:dyDescent="0.25">
      <c r="B69" s="106"/>
      <c r="C69" s="49"/>
      <c r="D69" s="50"/>
      <c r="E69" s="51"/>
      <c r="F69" s="32"/>
      <c r="G69" s="33"/>
      <c r="H69" s="32"/>
      <c r="I69" s="131"/>
      <c r="J69" s="132"/>
      <c r="K69" s="1"/>
      <c r="L69" s="52"/>
    </row>
    <row r="70" spans="2:17" s="13" customFormat="1" ht="22.5" customHeight="1" x14ac:dyDescent="0.25">
      <c r="B70" s="106"/>
      <c r="C70" s="34"/>
      <c r="D70" s="35"/>
      <c r="E70" s="36"/>
      <c r="F70" s="32"/>
      <c r="G70" s="33"/>
      <c r="H70" s="32"/>
      <c r="I70" s="131"/>
      <c r="J70" s="132"/>
      <c r="K70" s="1"/>
      <c r="L70" s="37"/>
    </row>
    <row r="71" spans="2:17" s="13" customFormat="1" ht="22.5" customHeight="1" thickBot="1" x14ac:dyDescent="0.3">
      <c r="B71" s="107"/>
      <c r="C71" s="38"/>
      <c r="D71" s="39"/>
      <c r="E71" s="40"/>
      <c r="F71" s="41"/>
      <c r="G71" s="12"/>
      <c r="H71" s="41"/>
      <c r="I71" s="133"/>
      <c r="J71" s="134"/>
      <c r="K71" s="1"/>
      <c r="L71" s="42"/>
    </row>
    <row r="73" spans="2:17" x14ac:dyDescent="0.25">
      <c r="K73" s="48"/>
    </row>
    <row r="75" spans="2:17" x14ac:dyDescent="0.25">
      <c r="Q75" s="13"/>
    </row>
    <row r="77" spans="2:17" x14ac:dyDescent="0.25">
      <c r="E77" s="48"/>
      <c r="F77" s="48"/>
      <c r="H77" s="48"/>
      <c r="I77" s="48"/>
    </row>
  </sheetData>
  <sheetProtection sheet="1" selectLockedCells="1"/>
  <mergeCells count="82">
    <mergeCell ref="B8:D8"/>
    <mergeCell ref="I67:J67"/>
    <mergeCell ref="B6:D7"/>
    <mergeCell ref="E6:L6"/>
    <mergeCell ref="E7:L7"/>
    <mergeCell ref="E8:L8"/>
    <mergeCell ref="I57:J57"/>
    <mergeCell ref="I58:J58"/>
    <mergeCell ref="I61:J61"/>
    <mergeCell ref="I62:J62"/>
    <mergeCell ref="I59:J59"/>
    <mergeCell ref="I47:J47"/>
    <mergeCell ref="I48:J48"/>
    <mergeCell ref="I49:J49"/>
    <mergeCell ref="I50:J50"/>
    <mergeCell ref="I51:J51"/>
    <mergeCell ref="I70:J70"/>
    <mergeCell ref="I71:J71"/>
    <mergeCell ref="I60:J60"/>
    <mergeCell ref="I55:J55"/>
    <mergeCell ref="I68:J68"/>
    <mergeCell ref="I69:J69"/>
    <mergeCell ref="I63:J63"/>
    <mergeCell ref="I64:J64"/>
    <mergeCell ref="I65:J65"/>
    <mergeCell ref="I52:J52"/>
    <mergeCell ref="I53:J53"/>
    <mergeCell ref="I54:J54"/>
    <mergeCell ref="I42:J42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B67:B71"/>
    <mergeCell ref="B14:B20"/>
    <mergeCell ref="G23:G25"/>
    <mergeCell ref="D22:D25"/>
    <mergeCell ref="E22:E25"/>
    <mergeCell ref="C20:D20"/>
    <mergeCell ref="C19:D19"/>
    <mergeCell ref="B22:C25"/>
    <mergeCell ref="C17:D17"/>
    <mergeCell ref="C18:D18"/>
    <mergeCell ref="B57:B65"/>
    <mergeCell ref="B27:B55"/>
    <mergeCell ref="L23:L25"/>
    <mergeCell ref="I22:J22"/>
    <mergeCell ref="I17:J17"/>
    <mergeCell ref="I18:J18"/>
    <mergeCell ref="I19:J19"/>
    <mergeCell ref="I20:J20"/>
    <mergeCell ref="B1:L1"/>
    <mergeCell ref="B3:L3"/>
    <mergeCell ref="C15:D15"/>
    <mergeCell ref="C16:D16"/>
    <mergeCell ref="C14:D14"/>
    <mergeCell ref="B4:L4"/>
    <mergeCell ref="E10:G10"/>
    <mergeCell ref="E11:G12"/>
    <mergeCell ref="H10:L10"/>
    <mergeCell ref="H11:L12"/>
    <mergeCell ref="B10:C10"/>
    <mergeCell ref="B11:C12"/>
    <mergeCell ref="D11:D12"/>
    <mergeCell ref="I14:J14"/>
    <mergeCell ref="I15:J15"/>
    <mergeCell ref="I16:J16"/>
  </mergeCells>
  <phoneticPr fontId="1" type="noConversion"/>
  <hyperlinks>
    <hyperlink ref="E7" r:id="rId1" display="Behältermanagement.wsw@hansgrohe.com" xr:uid="{56010BEA-1A86-45EB-8059-D255423F785E}"/>
  </hyperlinks>
  <printOptions horizontalCentered="1"/>
  <pageMargins left="0.23622047244094491" right="0.23622047244094491" top="0" bottom="0.74803149606299213" header="0" footer="0.31496062992125984"/>
  <pageSetup paperSize="9" scale="49" orientation="portrait" r:id="rId2"/>
  <headerFooter alignWithMargins="0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>Hansgrohe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wiegandc</dc:creator>
  <cp:lastModifiedBy>Sven Neumaier</cp:lastModifiedBy>
  <cp:lastPrinted>2022-03-08T09:36:59Z</cp:lastPrinted>
  <dcterms:created xsi:type="dcterms:W3CDTF">2011-03-14T15:23:34Z</dcterms:created>
  <dcterms:modified xsi:type="dcterms:W3CDTF">2022-04-21T07:37:58Z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e247b18f-1bc9-4ebc-934b-3dbe03507c5a</vt:lpwstr>
  </property>
  <property fmtid="{D5CDD505-2E9C-101B-9397-08002B2CF9AE}" pid="3" name="TBCO_ScreenResolution">
    <vt:lpwstr>120 120 1920 1080</vt:lpwstr>
  </property>
</Properties>
</file>